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80" windowHeight="9795" tabRatio="482"/>
  </bookViews>
  <sheets>
    <sheet name="Flussi_perugia" sheetId="1" r:id="rId1"/>
    <sheet name="varpend_perugia" sheetId="2" r:id="rId2"/>
  </sheets>
  <definedNames>
    <definedName name="_xlnm._FilterDatabase" localSheetId="0" hidden="1">Flussi_perugia!$A$5:$B$9</definedName>
    <definedName name="_xlnm._FilterDatabase" localSheetId="1" hidden="1">varpend_perugia!$A$5:$E$5</definedName>
    <definedName name="_xlnm.Print_Area" localSheetId="0">Flussi_perugia!$A$1:$F$41</definedName>
    <definedName name="_xlnm.Print_Area" localSheetId="1">varpend_perugia!$A$1:$E$16</definedName>
  </definedNames>
  <calcPr calcId="145621"/>
</workbook>
</file>

<file path=xl/calcChain.xml><?xml version="1.0" encoding="utf-8"?>
<calcChain xmlns="http://schemas.openxmlformats.org/spreadsheetml/2006/main">
  <c r="H36" i="1" l="1"/>
  <c r="G36" i="1"/>
  <c r="G38" i="1" s="1"/>
  <c r="E12" i="2"/>
  <c r="H27" i="1" l="1"/>
  <c r="G27" i="1"/>
  <c r="G29" i="1" s="1"/>
  <c r="H18" i="1"/>
  <c r="G20" i="1" s="1"/>
  <c r="G18" i="1"/>
  <c r="F27" i="1"/>
  <c r="E27" i="1"/>
  <c r="E29" i="1" s="1"/>
  <c r="H9" i="1"/>
  <c r="G11" i="1" s="1"/>
  <c r="G9" i="1"/>
  <c r="E10" i="2" l="1"/>
  <c r="E8" i="2" l="1"/>
  <c r="F9" i="1"/>
  <c r="F18" i="1"/>
  <c r="E36" i="1"/>
  <c r="F36" i="1"/>
  <c r="E38" i="1" l="1"/>
  <c r="E18" i="1"/>
  <c r="E20" i="1" s="1"/>
  <c r="D36" i="1" l="1"/>
  <c r="C38" i="1" s="1"/>
  <c r="C36" i="1"/>
  <c r="D27" i="1"/>
  <c r="C27" i="1"/>
  <c r="C29" i="1" l="1"/>
  <c r="E9" i="1"/>
  <c r="E11" i="1" l="1"/>
  <c r="E6" i="2" l="1"/>
  <c r="D18" i="1"/>
  <c r="C18" i="1"/>
  <c r="D9" i="1"/>
  <c r="C9" i="1"/>
  <c r="C11" i="1" l="1"/>
  <c r="C20" i="1"/>
</calcChain>
</file>

<file path=xl/sharedStrings.xml><?xml version="1.0" encoding="utf-8"?>
<sst xmlns="http://schemas.openxmlformats.org/spreadsheetml/2006/main" count="67" uniqueCount="33">
  <si>
    <t>Distretto di Perugia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</si>
  <si>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</si>
  <si>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</si>
  <si>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</si>
  <si>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2016</t>
  </si>
  <si>
    <t>Definiti 2016</t>
  </si>
  <si>
    <t>Corte d'Appello di Perugia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</si>
  <si>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</si>
  <si>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</si>
  <si>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</si>
  <si>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</si>
  <si>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</si>
  <si>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Perugia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</si>
  <si>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</si>
  <si>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</si>
  <si>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</si>
  <si>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</si>
  <si>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</si>
  <si>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</si>
  <si>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Spoleto</t>
  </si>
  <si>
    <t>Tribunale Ordinario di Marsala</t>
  </si>
  <si>
    <t>Tribunale Ordinario di Terni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</si>
  <si>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</si>
  <si>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</si>
  <si>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</si>
  <si>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 xml:space="preserve">TOTALE PENALE </t>
  </si>
  <si>
    <t>Iscritti 2017</t>
  </si>
  <si>
    <t>Definiti 2017</t>
  </si>
  <si>
    <t>Iscritti gen-mar '18</t>
  </si>
  <si>
    <t>Definiti gen-mar '18</t>
  </si>
  <si>
    <t>SETTORE PENALE. Anni 2016 - 31 marzo 2018, registro autori di reato noti.</t>
  </si>
  <si>
    <t>Pendenti al 31/12/2015</t>
  </si>
  <si>
    <t>Pendenti al 31/03/2018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</si>
</sst>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60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2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8" fillId="2" borderId="3" xfId="3" applyNumberFormat="1" applyFont="1" applyFill="1" applyBorder="1" applyAlignment="1" applyProtection="1">
      <alignment horizontal="right" wrapText="1"/>
      <protection locked="0"/>
    </xf>
    <xf numFmtId="3" fontId="8" fillId="2" borderId="1" xfId="3" applyNumberFormat="1" applyFont="1" applyFill="1" applyBorder="1" applyAlignment="1" applyProtection="1">
      <alignment horizontal="right" wrapText="1"/>
      <protection locked="0"/>
    </xf>
    <xf numFmtId="3" fontId="4" fillId="2" borderId="0" xfId="0" applyNumberFormat="1" applyFont="1" applyFill="1"/>
    <xf numFmtId="3" fontId="8" fillId="2" borderId="5" xfId="3" applyNumberFormat="1" applyFont="1" applyFill="1" applyBorder="1" applyAlignment="1" applyProtection="1">
      <alignment horizontal="right" wrapText="1"/>
      <protection locked="0"/>
    </xf>
    <xf numFmtId="0" fontId="9" fillId="2" borderId="6" xfId="0" applyFont="1" applyFill="1" applyBorder="1"/>
    <xf numFmtId="3" fontId="10" fillId="2" borderId="1" xfId="3" applyNumberFormat="1" applyFont="1" applyFill="1" applyBorder="1" applyAlignment="1">
      <alignment horizontal="right"/>
    </xf>
    <xf numFmtId="3" fontId="10" fillId="2" borderId="1" xfId="3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 applyProtection="1">
      <protection locked="0"/>
    </xf>
    <xf numFmtId="0" fontId="9" fillId="2" borderId="1" xfId="0" applyFont="1" applyFill="1" applyBorder="1"/>
    <xf numFmtId="3" fontId="4" fillId="2" borderId="0" xfId="0" applyNumberFormat="1" applyFont="1" applyFill="1" applyProtection="1">
      <protection locked="0"/>
    </xf>
    <xf numFmtId="0" fontId="12" fillId="2" borderId="1" xfId="3" applyFont="1" applyFill="1" applyBorder="1" applyAlignment="1">
      <alignment wrapText="1"/>
    </xf>
    <xf numFmtId="0" fontId="8" fillId="2" borderId="2" xfId="3" applyFont="1" applyFill="1" applyBorder="1" applyAlignment="1" applyProtection="1">
      <alignment horizontal="right" wrapText="1"/>
      <protection locked="0"/>
    </xf>
    <xf numFmtId="3" fontId="8" fillId="2" borderId="2" xfId="3" applyNumberFormat="1" applyFont="1" applyFill="1" applyBorder="1" applyAlignment="1" applyProtection="1">
      <alignment horizontal="right" wrapText="1"/>
      <protection locked="0"/>
    </xf>
    <xf numFmtId="0" fontId="8" fillId="2" borderId="2" xfId="3" applyFont="1" applyFill="1" applyBorder="1" applyAlignment="1">
      <alignment wrapText="1"/>
    </xf>
    <xf numFmtId="0" fontId="8" fillId="2" borderId="4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3" fontId="8" fillId="2" borderId="4" xfId="3" applyNumberFormat="1" applyFont="1" applyFill="1" applyBorder="1" applyAlignment="1" applyProtection="1">
      <alignment horizontal="right" wrapText="1"/>
      <protection locked="0"/>
    </xf>
    <xf numFmtId="0" fontId="9" fillId="2" borderId="0" xfId="0" applyFont="1" applyFill="1" applyBorder="1"/>
    <xf numFmtId="3" fontId="10" fillId="2" borderId="0" xfId="3" applyNumberFormat="1" applyFont="1" applyFill="1" applyBorder="1" applyAlignment="1">
      <alignment horizontal="right"/>
    </xf>
    <xf numFmtId="3" fontId="10" fillId="2" borderId="0" xfId="3" applyNumberFormat="1" applyFont="1" applyFill="1" applyBorder="1" applyAlignment="1" applyProtection="1">
      <alignment horizontal="right"/>
      <protection locked="0"/>
    </xf>
    <xf numFmtId="0" fontId="4" fillId="2" borderId="9" xfId="0" applyFont="1" applyFill="1" applyBorder="1" applyAlignment="1">
      <alignment horizontal="left" vertical="center" wrapText="1"/>
    </xf>
    <xf numFmtId="0" fontId="4" fillId="2" borderId="0" xfId="0" applyFont="1" applyFill="1" applyBorder="1"/>
    <xf numFmtId="4" fontId="6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13" fillId="2" borderId="0" xfId="0" applyFont="1" applyFill="1" applyAlignment="1">
      <alignment vertical="center" wrapText="1"/>
    </xf>
    <xf numFmtId="3" fontId="8" fillId="0" borderId="2" xfId="3" applyNumberFormat="1" applyFont="1" applyFill="1" applyBorder="1" applyAlignment="1" applyProtection="1">
      <alignment horizontal="right" wrapText="1"/>
      <protection locked="0"/>
    </xf>
    <xf numFmtId="0" fontId="8" fillId="0" borderId="2" xfId="3" applyFont="1" applyFill="1" applyBorder="1" applyAlignment="1" applyProtection="1">
      <alignment horizontal="right" wrapText="1"/>
      <protection locked="0"/>
    </xf>
    <xf numFmtId="0" fontId="16" fillId="0" borderId="0" xfId="0" applyFont="1" applyAlignment="1">
      <alignment vertical="center"/>
    </xf>
    <xf numFmtId="0" fontId="8" fillId="0" borderId="2" xfId="3" applyFont="1" applyFill="1" applyBorder="1" applyAlignment="1" applyProtection="1">
      <alignment horizontal="right"/>
      <protection locked="0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164" fontId="6" fillId="2" borderId="6" xfId="1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0" fontId="9" fillId="2" borderId="6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 wrapText="1"/>
    </xf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</cellXfs>
  <cellStyles count="151"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4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abSelected="1" topLeftCell="A10" zoomScaleNormal="100" workbookViewId="0">
      <selection activeCell="I29" sqref="I29"/>
    </sheetView>
  </sheetViews>
  <sheetFormatPr defaultColWidth="9.140625" defaultRowHeight="12.75" x14ac:dyDescent="0.2"/>
  <cols>
    <col min="1" max="1" width="19.42578125" style="2" customWidth="1"/>
    <col min="2" max="2" width="33.42578125" style="2" customWidth="1"/>
    <col min="3" max="3" width="8.85546875" style="3" customWidth="1"/>
    <col min="4" max="4" width="9.42578125" style="3" customWidth="1"/>
    <col min="5" max="5" width="9.140625" style="2"/>
    <col min="6" max="6" width="9.140625" style="2" customWidth="1"/>
    <col min="7" max="7" width="9.140625" style="2"/>
    <col min="8" max="8" width="9.140625" style="2" customWidth="1"/>
    <col min="9" max="9" width="13.5703125" style="2" customWidth="1"/>
    <col min="10" max="16384" width="9.140625" style="2"/>
  </cols>
  <sheetData>
    <row r="1" spans="1:8" ht="15.6" x14ac:dyDescent="0.3">
      <c r="A1" s="1" t="s">
        <v>0</v>
      </c>
    </row>
    <row r="2" spans="1:8" ht="14.45" x14ac:dyDescent="0.3">
      <c r="A2" s="4" t="s">
        <v>1</v>
      </c>
      <c r="D2" s="2"/>
    </row>
    <row r="3" spans="1:8" ht="13.9" customHeight="1" x14ac:dyDescent="0.3">
      <c r="A3" s="40" t="s">
        <v>30</v>
      </c>
    </row>
    <row r="4" spans="1:8" ht="11.25" customHeight="1" x14ac:dyDescent="0.3"/>
    <row r="5" spans="1:8" ht="44.45" customHeight="1" x14ac:dyDescent="0.2">
      <c r="A5" s="5" t="s">
        <v>2</v>
      </c>
      <c r="B5" s="5" t="s">
        <v>3</v>
      </c>
      <c r="C5" s="6" t="s">
        <v>4</v>
      </c>
      <c r="D5" s="6" t="s">
        <v>5</v>
      </c>
      <c r="E5" s="6" t="s">
        <v>26</v>
      </c>
      <c r="F5" s="6" t="s">
        <v>27</v>
      </c>
      <c r="G5" s="6" t="s">
        <v>28</v>
      </c>
      <c r="H5" s="6" t="s">
        <v>29</v>
      </c>
    </row>
    <row r="6" spans="1:8" x14ac:dyDescent="0.2">
      <c r="A6" s="59" t="s">
        <v>6</v>
      </c>
      <c r="B6" s="7" t="s">
        <v>7</v>
      </c>
      <c r="C6" s="8">
        <v>1211</v>
      </c>
      <c r="D6" s="9">
        <v>1881</v>
      </c>
      <c r="E6" s="8">
        <v>1200</v>
      </c>
      <c r="F6" s="9">
        <v>1806</v>
      </c>
      <c r="G6" s="8">
        <v>391</v>
      </c>
      <c r="H6" s="9">
        <v>419</v>
      </c>
    </row>
    <row r="7" spans="1:8" x14ac:dyDescent="0.2">
      <c r="A7" s="59"/>
      <c r="B7" s="7" t="s">
        <v>8</v>
      </c>
      <c r="C7" s="8">
        <v>11</v>
      </c>
      <c r="D7" s="9">
        <v>15</v>
      </c>
      <c r="E7" s="8">
        <v>6</v>
      </c>
      <c r="F7" s="9">
        <v>12</v>
      </c>
      <c r="G7" s="8">
        <v>5</v>
      </c>
      <c r="H7" s="9">
        <v>2</v>
      </c>
    </row>
    <row r="8" spans="1:8" x14ac:dyDescent="0.2">
      <c r="A8" s="59"/>
      <c r="B8" s="7" t="s">
        <v>9</v>
      </c>
      <c r="C8" s="11">
        <v>4</v>
      </c>
      <c r="D8" s="9">
        <v>12</v>
      </c>
      <c r="E8" s="11">
        <v>4</v>
      </c>
      <c r="F8" s="9">
        <v>4</v>
      </c>
      <c r="G8" s="11">
        <v>2</v>
      </c>
      <c r="H8" s="9">
        <v>0</v>
      </c>
    </row>
    <row r="9" spans="1:8" x14ac:dyDescent="0.2">
      <c r="A9" s="59"/>
      <c r="B9" s="12" t="s">
        <v>10</v>
      </c>
      <c r="C9" s="14">
        <f t="shared" ref="C9:G9" si="0">SUM(C6:C8)</f>
        <v>1226</v>
      </c>
      <c r="D9" s="14">
        <f t="shared" si="0"/>
        <v>1908</v>
      </c>
      <c r="E9" s="14">
        <f t="shared" si="0"/>
        <v>1210</v>
      </c>
      <c r="F9" s="14">
        <f>SUM(F6:F8)</f>
        <v>1822</v>
      </c>
      <c r="G9" s="14">
        <f t="shared" si="0"/>
        <v>398</v>
      </c>
      <c r="H9" s="14">
        <f>SUM(H6:H8)</f>
        <v>421</v>
      </c>
    </row>
    <row r="10" spans="1:8" ht="7.15" customHeight="1" x14ac:dyDescent="0.2">
      <c r="A10" s="15"/>
      <c r="B10" s="16"/>
      <c r="C10" s="17"/>
      <c r="D10" s="17"/>
      <c r="E10" s="17"/>
      <c r="F10" s="17"/>
      <c r="G10" s="17"/>
      <c r="H10" s="17"/>
    </row>
    <row r="11" spans="1:8" ht="14.45" customHeight="1" x14ac:dyDescent="0.2">
      <c r="A11" s="15"/>
      <c r="B11" s="18" t="s">
        <v>11</v>
      </c>
      <c r="C11" s="55">
        <f>D9/C9</f>
        <v>1.5562805872756933</v>
      </c>
      <c r="D11" s="56"/>
      <c r="E11" s="55">
        <f>F9/E9</f>
        <v>1.5057851239669422</v>
      </c>
      <c r="F11" s="56"/>
      <c r="G11" s="55">
        <f>H9/G9</f>
        <v>1.0577889447236182</v>
      </c>
      <c r="H11" s="56"/>
    </row>
    <row r="12" spans="1:8" x14ac:dyDescent="0.2">
      <c r="C12" s="19"/>
      <c r="D12" s="19"/>
      <c r="E12" s="19"/>
      <c r="F12" s="19"/>
      <c r="G12" s="19"/>
      <c r="H12" s="19"/>
    </row>
    <row r="13" spans="1:8" x14ac:dyDescent="0.2">
      <c r="A13" s="59" t="s">
        <v>12</v>
      </c>
      <c r="B13" s="20" t="s">
        <v>13</v>
      </c>
      <c r="C13" s="21">
        <v>5</v>
      </c>
      <c r="D13" s="21">
        <v>3</v>
      </c>
      <c r="E13" s="21">
        <v>2</v>
      </c>
      <c r="F13" s="21">
        <v>1</v>
      </c>
      <c r="G13" s="21">
        <v>0</v>
      </c>
      <c r="H13" s="21">
        <v>0</v>
      </c>
    </row>
    <row r="14" spans="1:8" x14ac:dyDescent="0.2">
      <c r="A14" s="59" t="s">
        <v>14</v>
      </c>
      <c r="B14" s="20" t="s">
        <v>15</v>
      </c>
      <c r="C14" s="22">
        <v>143</v>
      </c>
      <c r="D14" s="22">
        <v>94</v>
      </c>
      <c r="E14" s="22">
        <v>94</v>
      </c>
      <c r="F14" s="22">
        <v>102</v>
      </c>
      <c r="G14" s="22">
        <v>33</v>
      </c>
      <c r="H14" s="22">
        <v>27</v>
      </c>
    </row>
    <row r="15" spans="1:8" x14ac:dyDescent="0.2">
      <c r="A15" s="59" t="s">
        <v>14</v>
      </c>
      <c r="B15" s="23" t="s">
        <v>16</v>
      </c>
      <c r="C15" s="22">
        <v>3137</v>
      </c>
      <c r="D15" s="22">
        <v>3093</v>
      </c>
      <c r="E15" s="22">
        <v>3487</v>
      </c>
      <c r="F15" s="22">
        <v>3245</v>
      </c>
      <c r="G15" s="22">
        <v>933</v>
      </c>
      <c r="H15" s="22">
        <v>872</v>
      </c>
    </row>
    <row r="16" spans="1:8" ht="22.5" x14ac:dyDescent="0.2">
      <c r="A16" s="59" t="s">
        <v>14</v>
      </c>
      <c r="B16" s="24" t="s">
        <v>17</v>
      </c>
      <c r="C16" s="22">
        <v>60</v>
      </c>
      <c r="D16" s="22">
        <v>67</v>
      </c>
      <c r="E16" s="22">
        <v>18</v>
      </c>
      <c r="F16" s="22">
        <v>37</v>
      </c>
      <c r="G16" s="22">
        <v>12</v>
      </c>
      <c r="H16" s="22">
        <v>5</v>
      </c>
    </row>
    <row r="17" spans="1:8" x14ac:dyDescent="0.2">
      <c r="A17" s="59" t="s">
        <v>14</v>
      </c>
      <c r="B17" s="25" t="s">
        <v>18</v>
      </c>
      <c r="C17" s="26">
        <v>6001</v>
      </c>
      <c r="D17" s="26">
        <v>8048</v>
      </c>
      <c r="E17" s="26">
        <v>6324</v>
      </c>
      <c r="F17" s="26">
        <v>9156</v>
      </c>
      <c r="G17" s="26">
        <v>573</v>
      </c>
      <c r="H17" s="26">
        <v>1193</v>
      </c>
    </row>
    <row r="18" spans="1:8" x14ac:dyDescent="0.2">
      <c r="A18" s="59" t="s">
        <v>14</v>
      </c>
      <c r="B18" s="18" t="s">
        <v>10</v>
      </c>
      <c r="C18" s="14">
        <f>SUM(C13:C17)</f>
        <v>9346</v>
      </c>
      <c r="D18" s="14">
        <f t="shared" ref="D18" si="1">SUM(D13:D17)</f>
        <v>11305</v>
      </c>
      <c r="E18" s="14">
        <f>SUM(E13:E17)</f>
        <v>9925</v>
      </c>
      <c r="F18" s="14">
        <f>SUM(F13:F17)</f>
        <v>12541</v>
      </c>
      <c r="G18" s="14">
        <f>SUM(G13:G17)</f>
        <v>1551</v>
      </c>
      <c r="H18" s="14">
        <f>SUM(H13:H17)</f>
        <v>2097</v>
      </c>
    </row>
    <row r="19" spans="1:8" ht="6" customHeight="1" x14ac:dyDescent="0.2">
      <c r="A19" s="15"/>
      <c r="B19" s="27"/>
      <c r="C19" s="29"/>
      <c r="D19" s="29"/>
      <c r="E19" s="17"/>
      <c r="F19" s="17"/>
      <c r="G19" s="17"/>
      <c r="H19" s="17"/>
    </row>
    <row r="20" spans="1:8" ht="13.9" customHeight="1" x14ac:dyDescent="0.2">
      <c r="A20" s="15"/>
      <c r="B20" s="18" t="s">
        <v>11</v>
      </c>
      <c r="C20" s="55">
        <f>D18/C18</f>
        <v>1.2096083886154505</v>
      </c>
      <c r="D20" s="56"/>
      <c r="E20" s="55">
        <f>F18/E18</f>
        <v>1.2635768261964735</v>
      </c>
      <c r="F20" s="56"/>
      <c r="G20" s="55">
        <f>H18/G18</f>
        <v>1.3520309477756287</v>
      </c>
      <c r="H20" s="56"/>
    </row>
    <row r="21" spans="1:8" ht="8.4499999999999993" customHeight="1" x14ac:dyDescent="0.2">
      <c r="A21" s="30"/>
      <c r="B21" s="27"/>
      <c r="C21" s="29"/>
      <c r="D21" s="29"/>
      <c r="E21" s="29"/>
      <c r="F21" s="29"/>
      <c r="G21" s="29"/>
      <c r="H21" s="29"/>
    </row>
    <row r="22" spans="1:8" ht="13.9" hidden="1" customHeight="1" x14ac:dyDescent="0.3">
      <c r="A22" s="59" t="s">
        <v>19</v>
      </c>
      <c r="B22" s="20"/>
      <c r="C22" s="22"/>
      <c r="D22" s="22"/>
      <c r="E22" s="22"/>
      <c r="F22" s="22"/>
      <c r="G22" s="22"/>
      <c r="H22" s="22"/>
    </row>
    <row r="23" spans="1:8" x14ac:dyDescent="0.2">
      <c r="A23" s="59"/>
      <c r="B23" s="20" t="s">
        <v>15</v>
      </c>
      <c r="C23" s="38">
        <v>17</v>
      </c>
      <c r="D23" s="38">
        <v>12</v>
      </c>
      <c r="E23" s="38">
        <v>30</v>
      </c>
      <c r="F23" s="38">
        <v>16</v>
      </c>
      <c r="G23" s="38">
        <v>6</v>
      </c>
      <c r="H23" s="38">
        <v>0</v>
      </c>
    </row>
    <row r="24" spans="1:8" x14ac:dyDescent="0.2">
      <c r="A24" s="59" t="s">
        <v>20</v>
      </c>
      <c r="B24" s="23" t="s">
        <v>16</v>
      </c>
      <c r="C24" s="38">
        <v>612</v>
      </c>
      <c r="D24" s="38">
        <v>507</v>
      </c>
      <c r="E24" s="38">
        <v>529</v>
      </c>
      <c r="F24" s="38">
        <v>310</v>
      </c>
      <c r="G24" s="38">
        <v>367</v>
      </c>
      <c r="H24" s="38">
        <v>96</v>
      </c>
    </row>
    <row r="25" spans="1:8" ht="23.45" customHeight="1" x14ac:dyDescent="0.2">
      <c r="A25" s="59" t="s">
        <v>20</v>
      </c>
      <c r="B25" s="24" t="s">
        <v>17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</row>
    <row r="26" spans="1:8" x14ac:dyDescent="0.2">
      <c r="A26" s="59" t="s">
        <v>20</v>
      </c>
      <c r="B26" s="25" t="s">
        <v>18</v>
      </c>
      <c r="C26" s="26">
        <v>3630</v>
      </c>
      <c r="D26" s="26">
        <v>1250</v>
      </c>
      <c r="E26" s="26">
        <v>2246</v>
      </c>
      <c r="F26" s="26">
        <v>2599</v>
      </c>
      <c r="G26" s="26">
        <v>682</v>
      </c>
      <c r="H26" s="26">
        <v>2286</v>
      </c>
    </row>
    <row r="27" spans="1:8" x14ac:dyDescent="0.2">
      <c r="A27" s="59" t="s">
        <v>20</v>
      </c>
      <c r="B27" s="18" t="s">
        <v>10</v>
      </c>
      <c r="C27" s="13">
        <f t="shared" ref="C27:H27" si="2">SUM(C22:C26)</f>
        <v>4259</v>
      </c>
      <c r="D27" s="13">
        <f t="shared" si="2"/>
        <v>1769</v>
      </c>
      <c r="E27" s="13">
        <f t="shared" si="2"/>
        <v>2805</v>
      </c>
      <c r="F27" s="13">
        <f t="shared" si="2"/>
        <v>2925</v>
      </c>
      <c r="G27" s="13">
        <f t="shared" si="2"/>
        <v>1055</v>
      </c>
      <c r="H27" s="13">
        <f t="shared" si="2"/>
        <v>2382</v>
      </c>
    </row>
    <row r="28" spans="1:8" ht="6" customHeight="1" x14ac:dyDescent="0.2">
      <c r="A28" s="15"/>
      <c r="B28" s="31"/>
      <c r="C28" s="28"/>
      <c r="D28" s="28"/>
      <c r="E28" s="17"/>
      <c r="F28" s="17"/>
      <c r="G28" s="17"/>
      <c r="H28" s="17"/>
    </row>
    <row r="29" spans="1:8" ht="13.9" customHeight="1" x14ac:dyDescent="0.2">
      <c r="A29" s="15"/>
      <c r="B29" s="18" t="s">
        <v>11</v>
      </c>
      <c r="C29" s="57">
        <f t="shared" ref="C29" si="3">D27/C27</f>
        <v>0.41535571730453158</v>
      </c>
      <c r="D29" s="58"/>
      <c r="E29" s="57">
        <f t="shared" ref="E29" si="4">F27/E27</f>
        <v>1.0427807486631016</v>
      </c>
      <c r="F29" s="58"/>
      <c r="G29" s="57">
        <f t="shared" ref="G29" si="5">H27/G27</f>
        <v>2.2578199052132701</v>
      </c>
      <c r="H29" s="58"/>
    </row>
    <row r="30" spans="1:8" x14ac:dyDescent="0.2">
      <c r="C30" s="19"/>
      <c r="D30" s="19"/>
      <c r="E30" s="19"/>
      <c r="F30" s="19"/>
      <c r="G30" s="19"/>
      <c r="H30" s="19"/>
    </row>
    <row r="31" spans="1:8" x14ac:dyDescent="0.2">
      <c r="A31" s="59" t="s">
        <v>21</v>
      </c>
      <c r="B31" s="20" t="s">
        <v>13</v>
      </c>
      <c r="C31" s="39">
        <v>3</v>
      </c>
      <c r="D31" s="39">
        <v>2</v>
      </c>
      <c r="E31" s="41">
        <v>0</v>
      </c>
      <c r="F31" s="41">
        <v>0</v>
      </c>
      <c r="G31" s="41">
        <v>0</v>
      </c>
      <c r="H31" s="41">
        <v>0</v>
      </c>
    </row>
    <row r="32" spans="1:8" x14ac:dyDescent="0.2">
      <c r="A32" s="59"/>
      <c r="B32" s="20" t="s">
        <v>15</v>
      </c>
      <c r="C32" s="22">
        <v>54</v>
      </c>
      <c r="D32" s="22">
        <v>37</v>
      </c>
      <c r="E32" s="22">
        <v>57</v>
      </c>
      <c r="F32" s="22">
        <v>42</v>
      </c>
      <c r="G32" s="22">
        <v>25</v>
      </c>
      <c r="H32" s="22">
        <v>13</v>
      </c>
    </row>
    <row r="33" spans="1:8" x14ac:dyDescent="0.2">
      <c r="A33" s="59"/>
      <c r="B33" s="23" t="s">
        <v>16</v>
      </c>
      <c r="C33" s="22">
        <v>1799</v>
      </c>
      <c r="D33" s="22">
        <v>1449</v>
      </c>
      <c r="E33" s="22">
        <v>1554</v>
      </c>
      <c r="F33" s="22">
        <v>1260</v>
      </c>
      <c r="G33" s="22">
        <v>324</v>
      </c>
      <c r="H33" s="22">
        <v>397</v>
      </c>
    </row>
    <row r="34" spans="1:8" ht="24.6" customHeight="1" x14ac:dyDescent="0.2">
      <c r="A34" s="59"/>
      <c r="B34" s="24" t="s">
        <v>17</v>
      </c>
      <c r="C34" s="22">
        <v>34</v>
      </c>
      <c r="D34" s="22">
        <v>26</v>
      </c>
      <c r="E34" s="22">
        <v>31</v>
      </c>
      <c r="F34" s="22">
        <v>38</v>
      </c>
      <c r="G34" s="22">
        <v>5</v>
      </c>
      <c r="H34" s="22">
        <v>9</v>
      </c>
    </row>
    <row r="35" spans="1:8" x14ac:dyDescent="0.2">
      <c r="A35" s="59"/>
      <c r="B35" s="25" t="s">
        <v>18</v>
      </c>
      <c r="C35" s="26">
        <v>3151</v>
      </c>
      <c r="D35" s="26">
        <v>3650</v>
      </c>
      <c r="E35" s="26">
        <v>2252</v>
      </c>
      <c r="F35" s="26">
        <v>2264</v>
      </c>
      <c r="G35" s="26">
        <v>504</v>
      </c>
      <c r="H35" s="26">
        <v>711</v>
      </c>
    </row>
    <row r="36" spans="1:8" x14ac:dyDescent="0.2">
      <c r="A36" s="59"/>
      <c r="B36" s="18" t="s">
        <v>10</v>
      </c>
      <c r="C36" s="13">
        <f t="shared" ref="C36:D36" si="6">SUM(C31:C35)</f>
        <v>5041</v>
      </c>
      <c r="D36" s="13">
        <f t="shared" si="6"/>
        <v>5164</v>
      </c>
      <c r="E36" s="14">
        <f>SUM(E31:E35)</f>
        <v>3894</v>
      </c>
      <c r="F36" s="14">
        <f>SUM(F31:F35)</f>
        <v>3604</v>
      </c>
      <c r="G36" s="14">
        <f>SUM(G31:G35)</f>
        <v>858</v>
      </c>
      <c r="H36" s="14">
        <f>SUM(H31:H35)</f>
        <v>1130</v>
      </c>
    </row>
    <row r="37" spans="1:8" ht="8.25" customHeight="1" x14ac:dyDescent="0.2">
      <c r="A37" s="15"/>
      <c r="B37" s="27"/>
      <c r="C37" s="28"/>
      <c r="D37" s="28"/>
      <c r="E37" s="17"/>
      <c r="F37" s="17"/>
      <c r="G37" s="17"/>
      <c r="H37" s="17"/>
    </row>
    <row r="38" spans="1:8" ht="13.9" customHeight="1" x14ac:dyDescent="0.2">
      <c r="A38" s="15"/>
      <c r="B38" s="18" t="s">
        <v>11</v>
      </c>
      <c r="C38" s="57">
        <f>D36/C36</f>
        <v>1.0243999206506647</v>
      </c>
      <c r="D38" s="58"/>
      <c r="E38" s="55">
        <f>F36/E36</f>
        <v>0.92552645095017971</v>
      </c>
      <c r="F38" s="56"/>
      <c r="G38" s="55">
        <f>H36/G36</f>
        <v>1.3170163170163169</v>
      </c>
      <c r="H38" s="56"/>
    </row>
    <row r="39" spans="1:8" x14ac:dyDescent="0.2">
      <c r="A39" s="15"/>
      <c r="B39" s="27"/>
      <c r="C39" s="33"/>
      <c r="D39" s="33"/>
      <c r="E39" s="32"/>
      <c r="F39" s="32"/>
      <c r="G39" s="32"/>
      <c r="H39" s="32"/>
    </row>
    <row r="40" spans="1:8" ht="22.9" customHeight="1" x14ac:dyDescent="0.2">
      <c r="A40" s="54"/>
      <c r="B40" s="54"/>
      <c r="F40" s="10"/>
      <c r="H40" s="10"/>
    </row>
    <row r="41" spans="1:8" ht="33" customHeight="1" x14ac:dyDescent="0.3">
      <c r="A41" s="54" t="s">
        <v>22</v>
      </c>
      <c r="B41" s="54"/>
      <c r="C41" s="54"/>
      <c r="D41" s="54"/>
      <c r="E41" s="54"/>
      <c r="F41" s="54"/>
      <c r="G41" s="54"/>
      <c r="H41" s="54"/>
    </row>
  </sheetData>
  <mergeCells count="18">
    <mergeCell ref="A6:A9"/>
    <mergeCell ref="C11:D11"/>
    <mergeCell ref="A13:A18"/>
    <mergeCell ref="C29:D29"/>
    <mergeCell ref="A22:A27"/>
    <mergeCell ref="C20:D20"/>
    <mergeCell ref="A41:H41"/>
    <mergeCell ref="G11:H11"/>
    <mergeCell ref="G20:H20"/>
    <mergeCell ref="G29:H29"/>
    <mergeCell ref="G38:H38"/>
    <mergeCell ref="A40:B40"/>
    <mergeCell ref="E11:F11"/>
    <mergeCell ref="E20:F20"/>
    <mergeCell ref="E29:F29"/>
    <mergeCell ref="E38:F38"/>
    <mergeCell ref="A31:A36"/>
    <mergeCell ref="C38:D38"/>
  </mergeCells>
  <conditionalFormatting sqref="C11:D11">
    <cfRule type="cellIs" dxfId="40" priority="73" operator="greaterThan">
      <formula>1</formula>
    </cfRule>
    <cfRule type="cellIs" dxfId="39" priority="77" operator="lessThan">
      <formula>1</formula>
    </cfRule>
  </conditionalFormatting>
  <conditionalFormatting sqref="C20:D20">
    <cfRule type="cellIs" dxfId="38" priority="74" operator="lessThan">
      <formula>1</formula>
    </cfRule>
    <cfRule type="cellIs" dxfId="37" priority="75" operator="lessThan">
      <formula>0.99</formula>
    </cfRule>
    <cfRule type="cellIs" dxfId="36" priority="76" operator="greaterThan">
      <formula>1</formula>
    </cfRule>
  </conditionalFormatting>
  <conditionalFormatting sqref="E11:F11">
    <cfRule type="cellIs" dxfId="35" priority="39" operator="greaterThan">
      <formula>1</formula>
    </cfRule>
    <cfRule type="cellIs" dxfId="34" priority="43" operator="lessThan">
      <formula>1</formula>
    </cfRule>
  </conditionalFormatting>
  <conditionalFormatting sqref="C29:D29">
    <cfRule type="cellIs" dxfId="33" priority="33" operator="lessThan">
      <formula>1</formula>
    </cfRule>
    <cfRule type="cellIs" dxfId="32" priority="34" operator="lessThan">
      <formula>0.99</formula>
    </cfRule>
    <cfRule type="cellIs" dxfId="31" priority="35" operator="greaterThan">
      <formula>1</formula>
    </cfRule>
  </conditionalFormatting>
  <conditionalFormatting sqref="C38:D38">
    <cfRule type="cellIs" dxfId="30" priority="27" operator="lessThan">
      <formula>1</formula>
    </cfRule>
    <cfRule type="cellIs" dxfId="29" priority="28" operator="lessThan">
      <formula>0.99</formula>
    </cfRule>
    <cfRule type="cellIs" dxfId="28" priority="29" operator="greaterThan">
      <formula>1</formula>
    </cfRule>
  </conditionalFormatting>
  <conditionalFormatting sqref="E20:F20">
    <cfRule type="cellIs" dxfId="27" priority="25" operator="greaterThan">
      <formula>1</formula>
    </cfRule>
    <cfRule type="cellIs" dxfId="26" priority="26" operator="lessThan">
      <formula>1</formula>
    </cfRule>
  </conditionalFormatting>
  <conditionalFormatting sqref="E38:F38">
    <cfRule type="cellIs" dxfId="25" priority="21" operator="greaterThan">
      <formula>1</formula>
    </cfRule>
    <cfRule type="cellIs" dxfId="24" priority="22" operator="lessThan">
      <formula>1</formula>
    </cfRule>
  </conditionalFormatting>
  <conditionalFormatting sqref="G11:H11">
    <cfRule type="cellIs" dxfId="23" priority="11" operator="greaterThan">
      <formula>1</formula>
    </cfRule>
    <cfRule type="cellIs" dxfId="22" priority="12" operator="lessThan">
      <formula>1</formula>
    </cfRule>
  </conditionalFormatting>
  <conditionalFormatting sqref="E29:F29">
    <cfRule type="cellIs" dxfId="19" priority="8" operator="lessThan">
      <formula>1</formula>
    </cfRule>
    <cfRule type="cellIs" dxfId="18" priority="9" operator="lessThan">
      <formula>0.99</formula>
    </cfRule>
    <cfRule type="cellIs" dxfId="17" priority="10" operator="greaterThan">
      <formula>1</formula>
    </cfRule>
  </conditionalFormatting>
  <conditionalFormatting sqref="G20:H20">
    <cfRule type="cellIs" dxfId="16" priority="6" operator="greaterThan">
      <formula>1</formula>
    </cfRule>
    <cfRule type="cellIs" dxfId="15" priority="7" operator="lessThan">
      <formula>1</formula>
    </cfRule>
  </conditionalFormatting>
  <conditionalFormatting sqref="G29:H29">
    <cfRule type="cellIs" dxfId="14" priority="3" operator="lessThan">
      <formula>1</formula>
    </cfRule>
    <cfRule type="cellIs" dxfId="13" priority="4" operator="lessThan">
      <formula>0.99</formula>
    </cfRule>
    <cfRule type="cellIs" dxfId="12" priority="5" operator="greaterThan">
      <formula>1</formula>
    </cfRule>
  </conditionalFormatting>
  <conditionalFormatting sqref="G38:H38">
    <cfRule type="cellIs" dxfId="11" priority="1" operator="greaterThan">
      <formula>1</formula>
    </cfRule>
    <cfRule type="cellIs" dxfId="10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zoomScaleNormal="100" zoomScaleSheetLayoutView="85" workbookViewId="0">
      <selection activeCell="C35" sqref="C35"/>
    </sheetView>
  </sheetViews>
  <sheetFormatPr defaultColWidth="9.140625" defaultRowHeight="12.75" x14ac:dyDescent="0.2"/>
  <cols>
    <col min="1" max="1" width="27.140625" style="2" customWidth="1"/>
    <col min="2" max="2" width="14.28515625" style="2" customWidth="1"/>
    <col min="3" max="5" width="16.28515625" style="2" customWidth="1"/>
    <col min="6" max="6" width="9.140625" style="2"/>
    <col min="7" max="7" width="44.85546875" style="2" bestFit="1" customWidth="1"/>
    <col min="8" max="11" width="9.140625" style="2"/>
    <col min="12" max="12" width="44.85546875" style="2" bestFit="1" customWidth="1"/>
    <col min="13" max="13" width="41.85546875" style="2" bestFit="1" customWidth="1"/>
    <col min="14" max="16384" width="9.140625" style="2"/>
  </cols>
  <sheetData>
    <row r="1" spans="1:8" ht="15.6" x14ac:dyDescent="0.3">
      <c r="A1" s="1" t="s">
        <v>0</v>
      </c>
    </row>
    <row r="2" spans="1:8" ht="14.45" x14ac:dyDescent="0.3">
      <c r="A2" s="4" t="s">
        <v>23</v>
      </c>
    </row>
    <row r="3" spans="1:8" ht="13.9" x14ac:dyDescent="0.3">
      <c r="A3" s="40" t="s">
        <v>30</v>
      </c>
    </row>
    <row r="5" spans="1:8" ht="33" customHeight="1" x14ac:dyDescent="0.2">
      <c r="A5" s="5" t="s">
        <v>2</v>
      </c>
      <c r="B5" s="5" t="s">
        <v>3</v>
      </c>
      <c r="C5" s="34" t="s">
        <v>31</v>
      </c>
      <c r="D5" s="34" t="s">
        <v>32</v>
      </c>
      <c r="E5" s="34" t="s">
        <v>24</v>
      </c>
    </row>
    <row r="6" spans="1:8" ht="27.6" customHeight="1" x14ac:dyDescent="0.2">
      <c r="A6" s="35" t="s">
        <v>6</v>
      </c>
      <c r="B6" s="50" t="s">
        <v>10</v>
      </c>
      <c r="C6" s="44">
        <v>3660</v>
      </c>
      <c r="D6" s="44">
        <v>2343</v>
      </c>
      <c r="E6" s="45">
        <f>(D6-C6)/C6</f>
        <v>-0.35983606557377051</v>
      </c>
    </row>
    <row r="7" spans="1:8" ht="10.9" customHeight="1" x14ac:dyDescent="0.2">
      <c r="A7" s="15"/>
      <c r="B7" s="51"/>
      <c r="C7" s="46"/>
      <c r="D7" s="46"/>
      <c r="E7" s="46"/>
    </row>
    <row r="8" spans="1:8" ht="27.6" customHeight="1" x14ac:dyDescent="0.2">
      <c r="A8" s="35" t="s">
        <v>12</v>
      </c>
      <c r="B8" s="52" t="s">
        <v>10</v>
      </c>
      <c r="C8" s="42">
        <v>25363</v>
      </c>
      <c r="D8" s="42">
        <v>19552</v>
      </c>
      <c r="E8" s="43">
        <f>(D8-C8)/C8</f>
        <v>-0.22911327524346489</v>
      </c>
    </row>
    <row r="9" spans="1:8" ht="10.9" customHeight="1" x14ac:dyDescent="0.2">
      <c r="A9" s="36"/>
      <c r="B9" s="51"/>
      <c r="C9" s="47"/>
      <c r="D9" s="47"/>
      <c r="E9" s="48"/>
    </row>
    <row r="10" spans="1:8" ht="27.6" customHeight="1" x14ac:dyDescent="0.2">
      <c r="A10" s="35" t="s">
        <v>19</v>
      </c>
      <c r="B10" s="52" t="s">
        <v>25</v>
      </c>
      <c r="C10" s="42">
        <v>4982</v>
      </c>
      <c r="D10" s="42">
        <v>5996</v>
      </c>
      <c r="E10" s="43">
        <f>(D10-C10)/C10</f>
        <v>0.20353271778402249</v>
      </c>
    </row>
    <row r="11" spans="1:8" ht="10.9" customHeight="1" x14ac:dyDescent="0.2">
      <c r="B11" s="53"/>
      <c r="C11" s="49"/>
      <c r="D11" s="49"/>
      <c r="E11" s="46"/>
    </row>
    <row r="12" spans="1:8" ht="27.6" customHeight="1" x14ac:dyDescent="0.2">
      <c r="A12" s="35" t="s">
        <v>21</v>
      </c>
      <c r="B12" s="52" t="s">
        <v>10</v>
      </c>
      <c r="C12" s="42">
        <v>4094</v>
      </c>
      <c r="D12" s="42">
        <v>3758</v>
      </c>
      <c r="E12" s="43">
        <f>(D12-C12)/C12</f>
        <v>-8.2071323888617487E-2</v>
      </c>
    </row>
    <row r="13" spans="1:8" ht="9" customHeight="1" x14ac:dyDescent="0.2">
      <c r="C13" s="10"/>
      <c r="D13" s="10"/>
    </row>
    <row r="15" spans="1:8" ht="22.9" customHeight="1" x14ac:dyDescent="0.3">
      <c r="A15" s="54"/>
      <c r="B15" s="54"/>
      <c r="C15" s="54"/>
      <c r="D15" s="54"/>
      <c r="E15" s="54"/>
      <c r="F15" s="37"/>
      <c r="G15" s="37"/>
      <c r="H15" s="37"/>
    </row>
    <row r="16" spans="1:8" ht="30.6" customHeight="1" x14ac:dyDescent="0.3">
      <c r="A16" s="54" t="s">
        <v>22</v>
      </c>
      <c r="B16" s="54"/>
      <c r="C16" s="54"/>
      <c r="D16" s="54"/>
      <c r="E16" s="54"/>
    </row>
  </sheetData>
  <mergeCells count="2">
    <mergeCell ref="A15:E15"/>
    <mergeCell ref="A16:E16"/>
  </mergeCells>
  <conditionalFormatting sqref="E6">
    <cfRule type="cellIs" dxfId="9" priority="27" operator="greaterThan">
      <formula>0</formula>
    </cfRule>
    <cfRule type="cellIs" dxfId="8" priority="28" operator="lessThan">
      <formula>0</formula>
    </cfRule>
  </conditionalFormatting>
  <conditionalFormatting sqref="E8">
    <cfRule type="cellIs" dxfId="7" priority="9" operator="greaterThan">
      <formula>0</formula>
    </cfRule>
    <cfRule type="cellIs" dxfId="6" priority="10" operator="lessThan">
      <formula>0</formula>
    </cfRule>
  </conditionalFormatting>
  <conditionalFormatting sqref="E10">
    <cfRule type="cellIs" dxfId="5" priority="3" operator="greaterThan">
      <formula>0</formula>
    </cfRule>
    <cfRule type="cellIs" dxfId="4" priority="4" operator="lessThan">
      <formula>0</formula>
    </cfRule>
  </conditionalFormatting>
  <conditionalFormatting sqref="E12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D699FF-1313-43EB-8C36-3AC118B56699}"/>
</file>

<file path=customXml/itemProps2.xml><?xml version="1.0" encoding="utf-8"?>
<ds:datastoreItem xmlns:ds="http://schemas.openxmlformats.org/officeDocument/2006/customXml" ds:itemID="{33B32FFF-A363-4B73-A29D-B23A6B05D6B0}"/>
</file>

<file path=customXml/itemProps3.xml><?xml version="1.0" encoding="utf-8"?>
<ds:datastoreItem xmlns:ds="http://schemas.openxmlformats.org/officeDocument/2006/customXml" ds:itemID="{7F27629C-5550-4C77-9C5C-2E7C955925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Flussi_perugia</vt:lpstr>
      <vt:lpstr>varpend_perugia</vt:lpstr>
      <vt:lpstr>Flussi_perugia!Area_stampa</vt:lpstr>
      <vt:lpstr>varpend_perugia!Area_stampa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Emanuela Camerini</cp:lastModifiedBy>
  <dcterms:created xsi:type="dcterms:W3CDTF">2017-02-27T15:10:06Z</dcterms:created>
  <dcterms:modified xsi:type="dcterms:W3CDTF">2018-05-30T09:56:30Z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